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72-2025\1 výzva\"/>
    </mc:Choice>
  </mc:AlternateContent>
  <xr:revisionPtr revIDLastSave="0" documentId="13_ncr:1_{B8ACE08E-0E5E-4636-ABA5-43EE0D9A5F5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_FilterDatabase" localSheetId="0" hidden="1">AVT!$B$6:$V$14</definedName>
    <definedName name="_xlnm.Print_Area" localSheetId="0">AVT!$B$1:$V$20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9" i="1" l="1"/>
  <c r="P10" i="1"/>
  <c r="P11" i="1"/>
  <c r="P12" i="1"/>
  <c r="P13" i="1"/>
  <c r="S9" i="1"/>
  <c r="T9" i="1"/>
  <c r="S10" i="1"/>
  <c r="T10" i="1"/>
  <c r="S11" i="1"/>
  <c r="T11" i="1"/>
  <c r="S12" i="1"/>
  <c r="T12" i="1"/>
  <c r="S13" i="1"/>
  <c r="T13" i="1"/>
  <c r="S8" i="1"/>
  <c r="T8" i="1"/>
  <c r="S14" i="1"/>
  <c r="T14" i="1"/>
  <c r="P8" i="1"/>
  <c r="P14" i="1"/>
  <c r="S7" i="1" l="1"/>
  <c r="R17" i="1" s="1"/>
  <c r="P7" i="1"/>
  <c r="Q17" i="1" s="1"/>
  <c r="T7" i="1" l="1"/>
</calcChain>
</file>

<file path=xl/sharedStrings.xml><?xml version="1.0" encoding="utf-8"?>
<sst xmlns="http://schemas.openxmlformats.org/spreadsheetml/2006/main" count="76" uniqueCount="57">
  <si>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</si>
  <si>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</si>
  <si>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</si>
  <si>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</si>
  <si>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</si>
  <si>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</si>
  <si>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</si>
  <si>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</si>
  <si>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</si>
  <si>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</si>
  <si>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</si>
  <si>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</si>
  <si>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</si>
  <si>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38650000-6 - Fotografické vybavení</t>
  </si>
  <si>
    <t>38651100-4 - Objektivy</t>
  </si>
  <si>
    <t>38651200-5 - Těla fotografických přístrojů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</si>
  <si>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</si>
  <si>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</si>
  <si>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</si>
  <si>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</si>
  <si>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</si>
  <si>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</si>
  <si>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</si>
  <si>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</si>
  <si>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</si>
  <si>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</si>
  <si>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</si>
  <si>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</si>
  <si>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</si>
  <si>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</si>
  <si>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</si>
  <si>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</si>
  <si>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</si>
  <si>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</si>
  <si>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Společná faktura</t>
  </si>
  <si>
    <t>21 dní</t>
  </si>
  <si>
    <t>NE</t>
  </si>
  <si>
    <t>Příloha č. 2 Kupní smlouvy - Technická specifikace
Audiovizuální technika (II.) 072 - 2025</t>
  </si>
  <si>
    <t>Digitální bezzrcadlovka</t>
  </si>
  <si>
    <t>Objektiv</t>
  </si>
  <si>
    <t>360° kamera</t>
  </si>
  <si>
    <t>TQ23000343 VF EQUAEDU</t>
  </si>
  <si>
    <t>Ing. Jana Vondrysková,
Tel.: 37763 6241</t>
  </si>
  <si>
    <t>Kamera umožňující záznam 360° videa a fotografie. 
Rozlišení 8k, 1/1.28" snímač, Active HDR min. 5.7K/60fps. 
Možnost vyměnit čočky, min. výdrž baterie 170 min. 
Selfie tyč součástí balení.</t>
  </si>
  <si>
    <r>
      <t xml:space="preserve">Nosnost min. 7 kg. 
Maximální výška min. 170 cm. Složený:  výška max. 75 cm. 
Hmotnost max. 2,5 kg. 
Odšroubovatelná stativová hlava. 
Vodováha.
</t>
    </r>
    <r>
      <rPr>
        <b/>
        <sz val="11"/>
        <color theme="1"/>
        <rFont val="Calibri"/>
        <family val="2"/>
        <charset val="238"/>
        <scheme val="minor"/>
      </rPr>
      <t>Kompatibilní s položkou č. 1.</t>
    </r>
  </si>
  <si>
    <t>Stativ
(kompatibilní s pol.č. 1)</t>
  </si>
  <si>
    <t>Objektiv 
(kompatibilní s pol.č. 1)</t>
  </si>
  <si>
    <r>
      <t xml:space="preserve">Panoramatická hlava umožňující otáčení soustavy fotoaparát-objektiv okolo nodálního bodu. 
</t>
    </r>
    <r>
      <rPr>
        <b/>
        <sz val="11"/>
        <color theme="1"/>
        <rFont val="Calibri"/>
        <family val="2"/>
        <charset val="238"/>
        <scheme val="minor"/>
      </rPr>
      <t xml:space="preserve">Kompatibilní s pol.č. 1. </t>
    </r>
    <r>
      <rPr>
        <sz val="11"/>
        <color theme="1"/>
        <rFont val="Calibri"/>
        <family val="2"/>
        <charset val="238"/>
        <scheme val="minor"/>
      </rPr>
      <t xml:space="preserve">
Hmotnost do 2500 g. 
Nosnost min. 4 kg.
Součástí i rychloupínací destička.</t>
    </r>
  </si>
  <si>
    <t>Panoramatická hlava
(kompatibilní s pol.č. 1)</t>
  </si>
  <si>
    <t>Brašna na fotoaparát
(kompatibilní s pol.č. 1 a 2)</t>
  </si>
  <si>
    <r>
      <t xml:space="preserve">Brašna na fotoaparát s objektivem - </t>
    </r>
    <r>
      <rPr>
        <b/>
        <sz val="11"/>
        <color theme="1"/>
        <rFont val="Calibri"/>
        <family val="2"/>
        <charset val="238"/>
        <scheme val="minor"/>
      </rPr>
      <t>kompatibilní s položkou č. 1 a s položkou č. 2.</t>
    </r>
  </si>
  <si>
    <r>
      <t xml:space="preserve">Miscro SDXC karta s kapacitou min. 256 GB. 
Rychlost zápisu min. 100 MB/s.
</t>
    </r>
    <r>
      <rPr>
        <b/>
        <sz val="11"/>
        <color theme="1"/>
        <rFont val="Calibri"/>
        <family val="2"/>
        <charset val="238"/>
        <scheme val="minor"/>
      </rPr>
      <t>Kompatibilní s položkou č. 1.</t>
    </r>
  </si>
  <si>
    <t>SDXC Karta 
(kompatibilní s pol.č. 1)</t>
  </si>
  <si>
    <r>
      <rPr>
        <b/>
        <sz val="11"/>
        <color theme="1"/>
        <rFont val="Calibri"/>
        <family val="2"/>
        <charset val="238"/>
        <scheme val="minor"/>
      </rPr>
      <t xml:space="preserve">Univerzitní 22, </t>
    </r>
    <r>
      <rPr>
        <sz val="11"/>
        <color theme="1"/>
        <rFont val="Calibri"/>
        <family val="2"/>
        <charset val="238"/>
        <scheme val="minor"/>
      </rPr>
      <t xml:space="preserve">
301 00 Plzeň, 
Fakulta pedagogická (v budově fakulty strojní) - Centrum biologie, geověd a envigogiky,
místnost UX 223b</t>
    </r>
  </si>
  <si>
    <r>
      <t xml:space="preserve">Full Frame s min. 24,2 Mpx, 
max. rychlost frekvenčního snímání 10 sn./s, 
elektronický hledáček s min. 2,36 Mpx, 
otočný nebo výklopný displej. 
Možnost záznamu videa s min. 4K/30p.  
Minimální čas závěrky 1/8 000 s. 
Maximální čas závěrky 30 s. 
Maximální ISO 51 200.  
Kompatibilita s objektivy typu Sony E bez nutnosti adaptéru.
Min. úhlopříčka displeje 3". 
Max. hmotnost 700 g. 
S baterií a nabíječkou.
</t>
    </r>
    <r>
      <rPr>
        <b/>
        <sz val="11"/>
        <color theme="1"/>
        <rFont val="Calibri"/>
        <family val="2"/>
        <charset val="238"/>
        <scheme val="minor"/>
      </rPr>
      <t>Kompatibilní s pol.č. 2.</t>
    </r>
  </si>
  <si>
    <r>
      <t>Objektiv s bajonetem FE. 
Pevná ohniská vzdálenost 16 mm. 
Pevná světelnost objektivu f/1,8.
Hmotnost max. 350 g. 
Full Frame / FX.
K</t>
    </r>
    <r>
      <rPr>
        <b/>
        <sz val="11"/>
        <color theme="1"/>
        <rFont val="Calibri"/>
        <family val="2"/>
        <charset val="238"/>
        <scheme val="minor"/>
      </rPr>
      <t>ompatibilní s položkou č. 1 bez nutnosti adaptéru.</t>
    </r>
  </si>
  <si>
    <r>
      <t xml:space="preserve">Objektiv s bajonetem FE. 
Ohnisková vzdálenost 24-50 mm. 
Pevná světelnost f/2,8. 
Hmotnost max. 500 g. 
Full Frame / FX.
</t>
    </r>
    <r>
      <rPr>
        <b/>
        <sz val="11"/>
        <color theme="1"/>
        <rFont val="Calibri"/>
        <family val="2"/>
        <charset val="238"/>
        <scheme val="minor"/>
      </rPr>
      <t>Kompatibilní se stávajícím fotoaparátem typu SONY Alfa bez nutnosti adaptéru.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</si>
</sst>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1" fillId="0" borderId="0"/>
    <xf numFmtId="0" fontId="26" fillId="0" borderId="0" applyNumberFormat="0" applyFill="0" applyBorder="0" applyAlignment="0" applyProtection="0"/>
  </cellStyleXfs>
  <cellXfs count="127">
    <xf numFmtId="0" fontId="0" fillId="0" borderId="0" xfId="0"/>
    <xf numFmtId="0" fontId="19" fillId="4" borderId="9" xfId="0" applyFont="1" applyFill="1" applyBorder="1" applyAlignment="1" applyProtection="1">
      <alignment horizontal="left" vertical="center" wrapText="1" indent="1"/>
      <protection locked="0"/>
    </xf>
    <xf numFmtId="164" fontId="19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1" xfId="0" applyFont="1" applyFill="1" applyBorder="1" applyAlignment="1" applyProtection="1">
      <alignment horizontal="left" vertical="center" wrapText="1" indent="1"/>
      <protection locked="0"/>
    </xf>
    <xf numFmtId="164" fontId="19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3" xfId="0" applyFont="1" applyFill="1" applyBorder="1" applyAlignment="1" applyProtection="1">
      <alignment horizontal="left" vertical="center" wrapText="1" indent="1"/>
      <protection locked="0"/>
    </xf>
    <xf numFmtId="164" fontId="19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8" xfId="0" applyFont="1" applyFill="1" applyBorder="1" applyAlignment="1" applyProtection="1">
      <alignment horizontal="left" vertical="center" wrapText="1" indent="1"/>
      <protection locked="0"/>
    </xf>
    <xf numFmtId="164" fontId="19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1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23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2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7" fillId="4" borderId="4" xfId="2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9" fillId="4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3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9" fillId="4" borderId="11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3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164" fontId="13" fillId="3" borderId="18" xfId="0" applyNumberFormat="1" applyFont="1" applyFill="1" applyBorder="1" applyAlignment="1" applyProtection="1">
      <alignment horizontal="right" vertical="center" inden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left" vertical="center" wrapText="1" indent="1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19" fillId="4" borderId="13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3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="98" zoomScaleNormal="98" workbookViewId="0">
      <selection activeCell="F8" sqref="F8"/>
    </sheetView>
  </sheetViews>
  <sheetFormatPr defaultRowHeight="15" x14ac:dyDescent="0.25"/>
  <cols>
    <col min="1" max="1" width="1.42578125" style="13" bestFit="1" customWidth="1"/>
    <col min="2" max="2" width="5.7109375" style="13" bestFit="1" customWidth="1"/>
    <col min="3" max="3" width="35.7109375" style="12" customWidth="1"/>
    <col min="4" max="4" width="11.42578125" style="125" customWidth="1"/>
    <col min="5" max="5" width="9" style="11" bestFit="1" customWidth="1"/>
    <col min="6" max="6" width="104.42578125" style="12" customWidth="1"/>
    <col min="7" max="7" width="30.7109375" style="12" customWidth="1"/>
    <col min="8" max="8" width="28.5703125" style="12" customWidth="1"/>
    <col min="9" max="9" width="23.140625" style="12" customWidth="1"/>
    <col min="10" max="10" width="16.28515625" style="12" customWidth="1"/>
    <col min="11" max="11" width="36.7109375" style="13" customWidth="1"/>
    <col min="12" max="12" width="28.5703125" style="13" customWidth="1"/>
    <col min="13" max="13" width="25.140625" style="13" customWidth="1"/>
    <col min="14" max="14" width="30.42578125" style="12" customWidth="1"/>
    <col min="15" max="15" width="27.5703125" style="12" customWidth="1"/>
    <col min="16" max="16" width="17.7109375" style="12" hidden="1" customWidth="1"/>
    <col min="17" max="17" width="24" style="13" bestFit="1" customWidth="1"/>
    <col min="18" max="18" width="24.140625" style="13" customWidth="1"/>
    <col min="19" max="19" width="19.7109375" style="13" customWidth="1"/>
    <col min="20" max="20" width="22.140625" style="13" customWidth="1"/>
    <col min="21" max="21" width="13.42578125" style="13" hidden="1" customWidth="1"/>
    <col min="22" max="22" width="36.28515625" style="14" customWidth="1"/>
    <col min="23" max="16384" width="9.140625" style="13"/>
  </cols>
  <sheetData>
    <row r="1" spans="2:22" ht="43.5" customHeight="1" x14ac:dyDescent="0.25">
      <c r="B1" s="9" t="s">
        <v>37</v>
      </c>
      <c r="C1" s="10"/>
      <c r="D1" s="10"/>
    </row>
    <row r="2" spans="2:22" ht="18" customHeight="1" x14ac:dyDescent="0.25">
      <c r="C2" s="13"/>
      <c r="D2" s="15"/>
      <c r="E2" s="16"/>
      <c r="F2" s="17"/>
      <c r="G2" s="17"/>
      <c r="H2" s="17"/>
      <c r="I2" s="13"/>
      <c r="J2" s="18"/>
      <c r="N2" s="19"/>
      <c r="O2" s="17"/>
      <c r="P2" s="17"/>
      <c r="Q2" s="17"/>
      <c r="R2" s="17"/>
      <c r="T2" s="20"/>
      <c r="U2" s="21"/>
      <c r="V2" s="22"/>
    </row>
    <row r="3" spans="2:22" ht="18" customHeight="1" x14ac:dyDescent="0.25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6"/>
      <c r="L3" s="26"/>
      <c r="M3" s="20"/>
      <c r="N3" s="27"/>
      <c r="O3" s="27"/>
      <c r="P3" s="27"/>
      <c r="Q3" s="27"/>
      <c r="R3" s="27"/>
      <c r="T3" s="20"/>
    </row>
    <row r="4" spans="2:22" ht="18" customHeight="1" thickBot="1" x14ac:dyDescent="0.3">
      <c r="B4" s="28"/>
      <c r="C4" s="29" t="s">
        <v>1</v>
      </c>
      <c r="D4" s="25"/>
      <c r="E4" s="25"/>
      <c r="F4" s="25"/>
      <c r="G4" s="25"/>
      <c r="H4" s="25"/>
      <c r="I4" s="20"/>
      <c r="J4" s="20"/>
      <c r="K4" s="20"/>
      <c r="L4" s="20"/>
      <c r="M4" s="20"/>
      <c r="N4" s="17"/>
      <c r="O4" s="17"/>
      <c r="P4" s="17"/>
      <c r="Q4" s="20"/>
      <c r="R4" s="20"/>
      <c r="T4" s="20"/>
    </row>
    <row r="5" spans="2:22" ht="34.5" customHeight="1" thickBot="1" x14ac:dyDescent="0.3">
      <c r="B5" s="30"/>
      <c r="C5" s="31"/>
      <c r="D5" s="32"/>
      <c r="E5" s="32"/>
      <c r="F5" s="17"/>
      <c r="G5" s="33" t="s">
        <v>2</v>
      </c>
      <c r="H5" s="34" t="s">
        <v>2</v>
      </c>
      <c r="I5" s="17"/>
      <c r="J5" s="17"/>
      <c r="N5" s="17"/>
      <c r="O5" s="35"/>
      <c r="P5" s="35"/>
      <c r="R5" s="33" t="s">
        <v>2</v>
      </c>
      <c r="V5" s="18"/>
    </row>
    <row r="6" spans="2:22" ht="76.5" customHeight="1" thickTop="1" thickBot="1" x14ac:dyDescent="0.3">
      <c r="B6" s="36" t="s">
        <v>3</v>
      </c>
      <c r="C6" s="37" t="s">
        <v>19</v>
      </c>
      <c r="D6" s="37" t="s">
        <v>4</v>
      </c>
      <c r="E6" s="37" t="s">
        <v>17</v>
      </c>
      <c r="F6" s="37" t="s">
        <v>18</v>
      </c>
      <c r="G6" s="38" t="s">
        <v>5</v>
      </c>
      <c r="H6" s="39" t="s">
        <v>31</v>
      </c>
      <c r="I6" s="37" t="s">
        <v>20</v>
      </c>
      <c r="J6" s="37" t="s">
        <v>21</v>
      </c>
      <c r="K6" s="37" t="s">
        <v>33</v>
      </c>
      <c r="L6" s="37" t="s">
        <v>22</v>
      </c>
      <c r="M6" s="40" t="s">
        <v>23</v>
      </c>
      <c r="N6" s="37" t="s">
        <v>24</v>
      </c>
      <c r="O6" s="37" t="s">
        <v>27</v>
      </c>
      <c r="P6" s="37" t="s">
        <v>28</v>
      </c>
      <c r="Q6" s="37" t="s">
        <v>6</v>
      </c>
      <c r="R6" s="41" t="s">
        <v>7</v>
      </c>
      <c r="S6" s="40" t="s">
        <v>8</v>
      </c>
      <c r="T6" s="40" t="s">
        <v>9</v>
      </c>
      <c r="U6" s="37" t="s">
        <v>25</v>
      </c>
      <c r="V6" s="42" t="s">
        <v>26</v>
      </c>
    </row>
    <row r="7" spans="2:22" ht="222.75" customHeight="1" thickTop="1" x14ac:dyDescent="0.25">
      <c r="B7" s="43">
        <v>1</v>
      </c>
      <c r="C7" s="44" t="s">
        <v>38</v>
      </c>
      <c r="D7" s="45">
        <v>1</v>
      </c>
      <c r="E7" s="46" t="s">
        <v>30</v>
      </c>
      <c r="F7" s="47" t="s">
        <v>54</v>
      </c>
      <c r="G7" s="1"/>
      <c r="H7" s="48" t="s">
        <v>36</v>
      </c>
      <c r="I7" s="49" t="s">
        <v>34</v>
      </c>
      <c r="J7" s="50" t="s">
        <v>32</v>
      </c>
      <c r="K7" s="51" t="s">
        <v>41</v>
      </c>
      <c r="L7" s="52"/>
      <c r="M7" s="53" t="s">
        <v>42</v>
      </c>
      <c r="N7" s="53" t="s">
        <v>53</v>
      </c>
      <c r="O7" s="54" t="s">
        <v>35</v>
      </c>
      <c r="P7" s="55">
        <f>D7*Q7</f>
        <v>25000</v>
      </c>
      <c r="Q7" s="56">
        <v>25000</v>
      </c>
      <c r="R7" s="2"/>
      <c r="S7" s="57">
        <f>D7*R7</f>
        <v>0</v>
      </c>
      <c r="T7" s="58" t="str">
        <f>IF(ISNUMBER(R7), IF(R7&gt;Q7,"NEVYHOVUJE","VYHOVUJE")," ")</f>
        <v xml:space="preserve"> </v>
      </c>
      <c r="U7" s="59"/>
      <c r="V7" s="60" t="s">
        <v>15</v>
      </c>
    </row>
    <row r="8" spans="2:22" ht="117.75" customHeight="1" x14ac:dyDescent="0.25">
      <c r="B8" s="61">
        <v>2</v>
      </c>
      <c r="C8" s="62" t="s">
        <v>46</v>
      </c>
      <c r="D8" s="63">
        <v>1</v>
      </c>
      <c r="E8" s="64" t="s">
        <v>30</v>
      </c>
      <c r="F8" s="65" t="s">
        <v>55</v>
      </c>
      <c r="G8" s="3"/>
      <c r="H8" s="66" t="s">
        <v>36</v>
      </c>
      <c r="I8" s="67"/>
      <c r="J8" s="68"/>
      <c r="K8" s="69"/>
      <c r="L8" s="70"/>
      <c r="M8" s="71"/>
      <c r="N8" s="71"/>
      <c r="O8" s="72"/>
      <c r="P8" s="73">
        <f>D8*Q8</f>
        <v>17500</v>
      </c>
      <c r="Q8" s="74">
        <v>17500</v>
      </c>
      <c r="R8" s="4"/>
      <c r="S8" s="75">
        <f>D8*R8</f>
        <v>0</v>
      </c>
      <c r="T8" s="76" t="str">
        <f>IF(ISNUMBER(R8), IF(R8&gt;Q8,"NEVYHOVUJE","VYHOVUJE")," ")</f>
        <v xml:space="preserve"> </v>
      </c>
      <c r="U8" s="77"/>
      <c r="V8" s="78" t="s">
        <v>14</v>
      </c>
    </row>
    <row r="9" spans="2:22" ht="111" customHeight="1" x14ac:dyDescent="0.25">
      <c r="B9" s="79">
        <v>3</v>
      </c>
      <c r="C9" s="80" t="s">
        <v>39</v>
      </c>
      <c r="D9" s="81">
        <v>1</v>
      </c>
      <c r="E9" s="82" t="s">
        <v>30</v>
      </c>
      <c r="F9" s="83" t="s">
        <v>56</v>
      </c>
      <c r="G9" s="7"/>
      <c r="H9" s="66" t="s">
        <v>36</v>
      </c>
      <c r="I9" s="67"/>
      <c r="J9" s="68"/>
      <c r="K9" s="69"/>
      <c r="L9" s="70"/>
      <c r="M9" s="71"/>
      <c r="N9" s="71"/>
      <c r="O9" s="72"/>
      <c r="P9" s="73">
        <f>D9*Q9</f>
        <v>21500</v>
      </c>
      <c r="Q9" s="84">
        <v>21500</v>
      </c>
      <c r="R9" s="8"/>
      <c r="S9" s="75">
        <f>D9*R9</f>
        <v>0</v>
      </c>
      <c r="T9" s="76" t="str">
        <f t="shared" ref="T9:T13" si="0">IF(ISNUMBER(R9), IF(R9&gt;Q9,"NEVYHOVUJE","VYHOVUJE")," ")</f>
        <v xml:space="preserve"> </v>
      </c>
      <c r="U9" s="77"/>
      <c r="V9" s="85"/>
    </row>
    <row r="10" spans="2:22" ht="111" customHeight="1" x14ac:dyDescent="0.25">
      <c r="B10" s="79">
        <v>4</v>
      </c>
      <c r="C10" s="86" t="s">
        <v>45</v>
      </c>
      <c r="D10" s="81">
        <v>1</v>
      </c>
      <c r="E10" s="82" t="s">
        <v>30</v>
      </c>
      <c r="F10" s="87" t="s">
        <v>44</v>
      </c>
      <c r="G10" s="7"/>
      <c r="H10" s="66" t="s">
        <v>36</v>
      </c>
      <c r="I10" s="67"/>
      <c r="J10" s="68"/>
      <c r="K10" s="69"/>
      <c r="L10" s="70"/>
      <c r="M10" s="71"/>
      <c r="N10" s="71"/>
      <c r="O10" s="72"/>
      <c r="P10" s="73">
        <f>D10*Q10</f>
        <v>3300</v>
      </c>
      <c r="Q10" s="84">
        <v>3300</v>
      </c>
      <c r="R10" s="8"/>
      <c r="S10" s="75">
        <f>D10*R10</f>
        <v>0</v>
      </c>
      <c r="T10" s="76" t="str">
        <f t="shared" si="0"/>
        <v xml:space="preserve"> </v>
      </c>
      <c r="U10" s="77"/>
      <c r="V10" s="88" t="s">
        <v>13</v>
      </c>
    </row>
    <row r="11" spans="2:22" ht="105" customHeight="1" x14ac:dyDescent="0.25">
      <c r="B11" s="79">
        <v>5</v>
      </c>
      <c r="C11" s="86" t="s">
        <v>48</v>
      </c>
      <c r="D11" s="81">
        <v>1</v>
      </c>
      <c r="E11" s="82" t="s">
        <v>30</v>
      </c>
      <c r="F11" s="87" t="s">
        <v>47</v>
      </c>
      <c r="G11" s="7"/>
      <c r="H11" s="66" t="s">
        <v>36</v>
      </c>
      <c r="I11" s="67"/>
      <c r="J11" s="68"/>
      <c r="K11" s="69"/>
      <c r="L11" s="70"/>
      <c r="M11" s="71"/>
      <c r="N11" s="71"/>
      <c r="O11" s="72"/>
      <c r="P11" s="73">
        <f>D11*Q11</f>
        <v>7300</v>
      </c>
      <c r="Q11" s="84">
        <v>7300</v>
      </c>
      <c r="R11" s="8"/>
      <c r="S11" s="75">
        <f>D11*R11</f>
        <v>0</v>
      </c>
      <c r="T11" s="76" t="str">
        <f t="shared" si="0"/>
        <v xml:space="preserve"> </v>
      </c>
      <c r="U11" s="77"/>
      <c r="V11" s="88" t="s">
        <v>14</v>
      </c>
    </row>
    <row r="12" spans="2:22" ht="59.25" customHeight="1" x14ac:dyDescent="0.25">
      <c r="B12" s="79">
        <v>6</v>
      </c>
      <c r="C12" s="86" t="s">
        <v>49</v>
      </c>
      <c r="D12" s="81">
        <v>1</v>
      </c>
      <c r="E12" s="82" t="s">
        <v>30</v>
      </c>
      <c r="F12" s="87" t="s">
        <v>50</v>
      </c>
      <c r="G12" s="7"/>
      <c r="H12" s="66" t="s">
        <v>36</v>
      </c>
      <c r="I12" s="67"/>
      <c r="J12" s="68"/>
      <c r="K12" s="69"/>
      <c r="L12" s="70"/>
      <c r="M12" s="71"/>
      <c r="N12" s="71"/>
      <c r="O12" s="72"/>
      <c r="P12" s="73">
        <f>D12*Q12</f>
        <v>700</v>
      </c>
      <c r="Q12" s="84">
        <v>700</v>
      </c>
      <c r="R12" s="8"/>
      <c r="S12" s="75">
        <f>D12*R12</f>
        <v>0</v>
      </c>
      <c r="T12" s="76" t="str">
        <f t="shared" si="0"/>
        <v xml:space="preserve"> </v>
      </c>
      <c r="U12" s="77"/>
      <c r="V12" s="78" t="s">
        <v>13</v>
      </c>
    </row>
    <row r="13" spans="2:22" ht="66" customHeight="1" x14ac:dyDescent="0.25">
      <c r="B13" s="79">
        <v>7</v>
      </c>
      <c r="C13" s="86" t="s">
        <v>52</v>
      </c>
      <c r="D13" s="81">
        <v>2</v>
      </c>
      <c r="E13" s="82" t="s">
        <v>30</v>
      </c>
      <c r="F13" s="87" t="s">
        <v>51</v>
      </c>
      <c r="G13" s="7"/>
      <c r="H13" s="66" t="s">
        <v>36</v>
      </c>
      <c r="I13" s="67"/>
      <c r="J13" s="68"/>
      <c r="K13" s="69"/>
      <c r="L13" s="70"/>
      <c r="M13" s="71"/>
      <c r="N13" s="71"/>
      <c r="O13" s="72"/>
      <c r="P13" s="73">
        <f>D13*Q13</f>
        <v>1320</v>
      </c>
      <c r="Q13" s="84">
        <v>660</v>
      </c>
      <c r="R13" s="8"/>
      <c r="S13" s="75">
        <f>D13*R13</f>
        <v>0</v>
      </c>
      <c r="T13" s="76" t="str">
        <f t="shared" si="0"/>
        <v xml:space="preserve"> </v>
      </c>
      <c r="U13" s="77"/>
      <c r="V13" s="85"/>
    </row>
    <row r="14" spans="2:22" ht="87.75" customHeight="1" thickBot="1" x14ac:dyDescent="0.3">
      <c r="B14" s="89">
        <v>8</v>
      </c>
      <c r="C14" s="90" t="s">
        <v>40</v>
      </c>
      <c r="D14" s="91">
        <v>1</v>
      </c>
      <c r="E14" s="92" t="s">
        <v>30</v>
      </c>
      <c r="F14" s="93" t="s">
        <v>43</v>
      </c>
      <c r="G14" s="5"/>
      <c r="H14" s="94" t="s">
        <v>36</v>
      </c>
      <c r="I14" s="95"/>
      <c r="J14" s="96"/>
      <c r="K14" s="97"/>
      <c r="L14" s="98"/>
      <c r="M14" s="99"/>
      <c r="N14" s="99"/>
      <c r="O14" s="100"/>
      <c r="P14" s="101">
        <f>D14*Q14</f>
        <v>13000</v>
      </c>
      <c r="Q14" s="102">
        <v>13000</v>
      </c>
      <c r="R14" s="6"/>
      <c r="S14" s="103">
        <f>D14*R14</f>
        <v>0</v>
      </c>
      <c r="T14" s="104" t="str">
        <f t="shared" ref="T14" si="1">IF(ISNUMBER(R14), IF(R14&gt;Q14,"NEVYHOVUJE","VYHOVUJE")," ")</f>
        <v xml:space="preserve"> </v>
      </c>
      <c r="U14" s="105"/>
      <c r="V14" s="106" t="s">
        <v>15</v>
      </c>
    </row>
    <row r="15" spans="2:22" ht="13.5" customHeight="1" thickTop="1" thickBot="1" x14ac:dyDescent="0.3">
      <c r="C15" s="13"/>
      <c r="D15" s="13"/>
      <c r="E15" s="13"/>
      <c r="F15" s="13"/>
      <c r="G15" s="13"/>
      <c r="H15" s="13"/>
      <c r="I15" s="13"/>
      <c r="J15" s="13"/>
      <c r="N15" s="13"/>
      <c r="O15" s="13"/>
      <c r="P15" s="13"/>
      <c r="S15" s="107"/>
    </row>
    <row r="16" spans="2:22" ht="60.75" customHeight="1" thickTop="1" thickBot="1" x14ac:dyDescent="0.3">
      <c r="B16" s="108" t="s">
        <v>10</v>
      </c>
      <c r="C16" s="109"/>
      <c r="D16" s="109"/>
      <c r="E16" s="109"/>
      <c r="F16" s="109"/>
      <c r="G16" s="109"/>
      <c r="H16" s="110"/>
      <c r="I16" s="111"/>
      <c r="J16" s="111"/>
      <c r="K16" s="111"/>
      <c r="L16" s="112"/>
      <c r="M16" s="18"/>
      <c r="N16" s="18"/>
      <c r="O16" s="113"/>
      <c r="P16" s="113"/>
      <c r="Q16" s="114" t="s">
        <v>11</v>
      </c>
      <c r="R16" s="115" t="s">
        <v>12</v>
      </c>
      <c r="S16" s="116"/>
      <c r="T16" s="117"/>
      <c r="U16" s="35"/>
      <c r="V16" s="118"/>
    </row>
    <row r="17" spans="2:20" ht="33" customHeight="1" thickTop="1" thickBot="1" x14ac:dyDescent="0.3">
      <c r="B17" s="119" t="s">
        <v>16</v>
      </c>
      <c r="C17" s="119"/>
      <c r="D17" s="119"/>
      <c r="E17" s="119"/>
      <c r="F17" s="119"/>
      <c r="G17" s="119"/>
      <c r="H17" s="119"/>
      <c r="I17" s="119"/>
      <c r="J17" s="119"/>
      <c r="L17" s="15"/>
      <c r="M17" s="15"/>
      <c r="N17" s="15"/>
      <c r="O17" s="120"/>
      <c r="P17" s="120"/>
      <c r="Q17" s="121">
        <f>SUM(P7:P14)</f>
        <v>89620</v>
      </c>
      <c r="R17" s="122">
        <f>SUM(S7:S14)</f>
        <v>0</v>
      </c>
      <c r="S17" s="123"/>
      <c r="T17" s="124"/>
    </row>
    <row r="18" spans="2:20" ht="14.25" customHeight="1" thickTop="1" x14ac:dyDescent="0.25"/>
    <row r="19" spans="2:20" ht="14.25" customHeight="1" x14ac:dyDescent="0.25"/>
    <row r="20" spans="2:20" ht="42" customHeight="1" x14ac:dyDescent="0.25">
      <c r="B20" s="126" t="s">
        <v>29</v>
      </c>
      <c r="C20" s="126"/>
      <c r="D20" s="126"/>
      <c r="E20" s="126"/>
      <c r="F20" s="126"/>
      <c r="G20" s="126"/>
    </row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K3XCtGT7axa9khfoTGjL9qIPcU5mhs5/v8n60zpELvWIIBa8mpG2LQ+YBxC/WOt4f6HMbTyF6CQAPAI6C+mBAw==" saltValue="/fuQIELin5PrRkyIsvBCKA==" spinCount="100000" sheet="1" objects="1" scenarios="1"/>
  <mergeCells count="16">
    <mergeCell ref="B20:G20"/>
    <mergeCell ref="R17:T17"/>
    <mergeCell ref="B17:J17"/>
    <mergeCell ref="I7:I14"/>
    <mergeCell ref="J7:J14"/>
    <mergeCell ref="K7:K14"/>
    <mergeCell ref="O7:O14"/>
    <mergeCell ref="M7:M14"/>
    <mergeCell ref="N7:N14"/>
    <mergeCell ref="B1:D1"/>
    <mergeCell ref="B16:G16"/>
    <mergeCell ref="R16:T16"/>
    <mergeCell ref="U7:U14"/>
    <mergeCell ref="V8:V9"/>
    <mergeCell ref="V12:V13"/>
    <mergeCell ref="L7:L14"/>
  </mergeCells>
  <conditionalFormatting sqref="B7:B14">
    <cfRule type="cellIs" dxfId="11" priority="15" operator="greaterThanOrEqual">
      <formula>1</formula>
    </cfRule>
    <cfRule type="containsBlanks" dxfId="10" priority="16">
      <formula>LEN(TRIM(B7))=0</formula>
    </cfRule>
  </conditionalFormatting>
  <conditionalFormatting sqref="D7:D14">
    <cfRule type="containsBlanks" dxfId="9" priority="9">
      <formula>LEN(TRIM(D7))=0</formula>
    </cfRule>
  </conditionalFormatting>
  <conditionalFormatting sqref="G7:H14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4">
    <cfRule type="notContainsBlanks" dxfId="4" priority="10">
      <formula>LEN(TRIM(R7))&gt;0</formula>
    </cfRule>
    <cfRule type="notContainsBlanks" dxfId="3" priority="11">
      <formula>LEN(TRIM(R7))&gt;0</formula>
    </cfRule>
    <cfRule type="containsBlanks" dxfId="2" priority="12">
      <formula>LEN(TRIM(R7))=0</formula>
    </cfRule>
  </conditionalFormatting>
  <conditionalFormatting sqref="T7:T14">
    <cfRule type="cellIs" dxfId="1" priority="13" operator="equal">
      <formula>"NEVYHOVUJE"</formula>
    </cfRule>
    <cfRule type="cellIs" dxfId="0" priority="14" operator="equal">
      <formula>"VYHOVUJE"</formula>
    </cfRule>
  </conditionalFormatting>
  <dataValidations count="2">
    <dataValidation type="list" showInputMessage="1" showErrorMessage="1" sqref="E7:E14" xr:uid="{00000000-0002-0000-0000-000001000000}">
      <formula1>"ks,bal,sada,"</formula1>
    </dataValidation>
    <dataValidation type="list" allowBlank="1" showInputMessage="1" showErrorMessage="1" sqref="J7" xr:uid="{D1B2D0E5-34EE-4869-B5DD-519A8DAF5EF1}">
      <formula1>"ANO,NE"</formula1>
    </dataValidation>
  </dataValidations>
  <hyperlinks>
    <hyperlink ref="H6" location="AVT!B17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2025-08-20T11:09:04Z</cp:lastPrinted>
  <dcterms:created xsi:type="dcterms:W3CDTF">2014-03-05T12:43:32Z</dcterms:created>
  <dcterms:modified xsi:type="dcterms:W3CDTF">2025-10-14T07:03:57Z</dcterms:modified>
</cp:coreProperties>
</file>